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3° trimestre\"/>
    </mc:Choice>
  </mc:AlternateContent>
  <bookViews>
    <workbookView xWindow="0" yWindow="0" windowWidth="16395" windowHeight="5670" activeTab="2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J9" i="1" l="1"/>
  <c r="J10" i="1" s="1"/>
  <c r="J8" i="1"/>
  <c r="K9" i="1" l="1"/>
  <c r="K8" i="1" l="1"/>
  <c r="G7" i="2" l="1"/>
  <c r="C15" i="4" l="1"/>
  <c r="C8" i="4"/>
  <c r="D15" i="4" l="1"/>
  <c r="C17" i="4" l="1"/>
  <c r="G9" i="2" l="1"/>
  <c r="G11" i="2" s="1"/>
  <c r="G13" i="2" s="1"/>
  <c r="D17" i="4" s="1"/>
  <c r="D18" i="4" s="1"/>
  <c r="G10" i="1"/>
  <c r="I10" i="1"/>
  <c r="K10" i="1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<sst xmlns="http://schemas.openxmlformats.org/spreadsheetml/2006/main" count="52" uniqueCount="44">
  <si>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</si>
  <si>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</si>
  <si>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</si>
  <si>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</si>
  <si>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</si>
  <si>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</si>
  <si>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</si>
  <si>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</si>
  <si>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</si>
  <si>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</si>
  <si>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</si>
  <si>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</si>
  <si>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</si>
  <si>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</si>
  <si>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</si>
  <si>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</si>
  <si>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</si>
  <si>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</si>
  <si>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</si>
  <si>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</si>
  <si>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</si>
  <si>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</si>
  <si>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</si>
  <si>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</si>
  <si>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</si>
  <si>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</si>
  <si>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</si>
  <si>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</si>
  <si>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</si>
  <si>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</si>
  <si>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</si>
  <si>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</si>
  <si>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</si>
  <si>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</si>
  <si>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</si>
  <si>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</si>
  <si>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</si>
  <si>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</si>
  <si>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2021</t>
  </si>
  <si>
    <t>Deuda Pública Bruta Total al 31 de diciembre del año 2021</t>
  </si>
  <si>
    <t>Deuda Pública Bruta Total al 31 de Diciembre del año 2021</t>
  </si>
  <si>
    <t>Enero- Septiembre 2022</t>
  </si>
  <si>
    <t>AL 30 de Septiembre de 2022</t>
  </si>
  <si>
    <t>Deuda Pública Bruta Total  descontando la amortización de Banobras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</si>
</sst>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5" fontId="7" fillId="0" borderId="11" xfId="1" applyNumberFormat="1" applyFont="1" applyFill="1" applyBorder="1" applyAlignment="1">
      <alignment vertical="center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104775</xdr:rowOff>
    </xdr:from>
    <xdr:to>
      <xdr:col>3</xdr:col>
      <xdr:colOff>276225</xdr:colOff>
      <xdr:row>3</xdr:row>
      <xdr:rowOff>156329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04800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view="pageBreakPreview" topLeftCell="B1" zoomScaleNormal="100" zoomScaleSheetLayoutView="100" workbookViewId="0">
      <selection activeCell="J7" sqref="J7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2" t="s">
        <v>7</v>
      </c>
      <c r="C2" s="53"/>
      <c r="D2" s="53"/>
      <c r="E2" s="53"/>
      <c r="F2" s="53"/>
      <c r="G2" s="53"/>
      <c r="H2" s="53"/>
      <c r="I2" s="53"/>
      <c r="J2" s="53"/>
      <c r="K2" s="54"/>
    </row>
    <row r="3" spans="2:11" ht="30.75" customHeight="1" x14ac:dyDescent="0.25">
      <c r="B3" s="55" t="s">
        <v>8</v>
      </c>
      <c r="C3" s="56"/>
      <c r="D3" s="56"/>
      <c r="E3" s="56"/>
      <c r="F3" s="56"/>
      <c r="G3" s="56"/>
      <c r="H3" s="56"/>
      <c r="I3" s="56"/>
      <c r="J3" s="56"/>
      <c r="K3" s="57"/>
    </row>
    <row r="4" spans="2:11" ht="19.899999999999999" customHeight="1" thickBot="1" x14ac:dyDescent="0.3">
      <c r="B4" s="58" t="s">
        <v>41</v>
      </c>
      <c r="C4" s="59"/>
      <c r="D4" s="59"/>
      <c r="E4" s="59"/>
      <c r="F4" s="59"/>
      <c r="G4" s="59"/>
      <c r="H4" s="59"/>
      <c r="I4" s="59"/>
      <c r="J4" s="59"/>
      <c r="K4" s="60"/>
    </row>
    <row r="5" spans="2:11" ht="63" customHeight="1" x14ac:dyDescent="0.25">
      <c r="B5" s="61" t="s">
        <v>9</v>
      </c>
      <c r="C5" s="63" t="s">
        <v>10</v>
      </c>
      <c r="D5" s="63" t="s">
        <v>11</v>
      </c>
      <c r="E5" s="63" t="s">
        <v>12</v>
      </c>
      <c r="F5" s="63" t="s">
        <v>13</v>
      </c>
      <c r="G5" s="65" t="s">
        <v>14</v>
      </c>
      <c r="H5" s="63" t="s">
        <v>15</v>
      </c>
      <c r="I5" s="48" t="s">
        <v>16</v>
      </c>
      <c r="J5" s="50" t="s">
        <v>17</v>
      </c>
      <c r="K5" s="51"/>
    </row>
    <row r="6" spans="2:11" ht="23.25" thickBot="1" x14ac:dyDescent="0.3">
      <c r="B6" s="62"/>
      <c r="C6" s="64"/>
      <c r="D6" s="64"/>
      <c r="E6" s="64"/>
      <c r="F6" s="64"/>
      <c r="G6" s="66"/>
      <c r="H6" s="64"/>
      <c r="I6" s="49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352499999.99999875</v>
      </c>
      <c r="J7" s="32">
        <f>G7-I7</f>
        <v>187500000.00000125</v>
      </c>
      <c r="K7" s="13">
        <f>J7*1/I7</f>
        <v>0.53191489361702671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380215243.50999999</v>
      </c>
      <c r="J8" s="32">
        <f>G8-I8</f>
        <v>229586421.75999999</v>
      </c>
      <c r="K8" s="13">
        <f>J8*1/I8</f>
        <v>0.60383276493742599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183123570</v>
      </c>
      <c r="J9" s="32">
        <f>G9-I9</f>
        <v>72645660</v>
      </c>
      <c r="K9" s="13">
        <f>J9*1/I9</f>
        <v>0.39670294763257402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915838813.5099988</v>
      </c>
      <c r="J10" s="35">
        <f>SUM(J7:J9)</f>
        <v>489732081.76000124</v>
      </c>
      <c r="K10" s="16">
        <f>J10*1/I10</f>
        <v>0.53473610698271035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B14" sqref="B14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1" t="s">
        <v>0</v>
      </c>
      <c r="C5" s="72"/>
      <c r="D5" s="72"/>
      <c r="E5" s="72"/>
      <c r="F5" s="73"/>
      <c r="G5" s="18" t="s">
        <v>1</v>
      </c>
    </row>
    <row r="6" spans="2:7" ht="22.5" customHeight="1" thickBot="1" x14ac:dyDescent="0.3">
      <c r="B6" s="74" t="s">
        <v>39</v>
      </c>
      <c r="C6" s="75"/>
      <c r="D6" s="75"/>
      <c r="E6" s="75"/>
      <c r="F6" s="75"/>
      <c r="G6" s="36">
        <v>977743500.75999999</v>
      </c>
    </row>
    <row r="7" spans="2:7" ht="22.5" customHeight="1" x14ac:dyDescent="0.25">
      <c r="B7" s="74" t="s">
        <v>40</v>
      </c>
      <c r="C7" s="75"/>
      <c r="D7" s="75"/>
      <c r="E7" s="75"/>
      <c r="F7" s="75"/>
      <c r="G7" s="37">
        <f>+G6</f>
        <v>977743500.75999999</v>
      </c>
    </row>
    <row r="8" spans="2:7" ht="23.25" customHeight="1" x14ac:dyDescent="0.25">
      <c r="B8" s="67" t="s">
        <v>2</v>
      </c>
      <c r="C8" s="68"/>
      <c r="D8" s="68"/>
      <c r="E8" s="68"/>
      <c r="F8" s="68"/>
      <c r="G8" s="38">
        <v>30666457.25</v>
      </c>
    </row>
    <row r="9" spans="2:7" ht="23.25" customHeight="1" x14ac:dyDescent="0.25">
      <c r="B9" s="67" t="s">
        <v>3</v>
      </c>
      <c r="C9" s="68"/>
      <c r="D9" s="68"/>
      <c r="E9" s="68"/>
      <c r="F9" s="68"/>
      <c r="G9" s="38">
        <f>G7-G8</f>
        <v>947077043.50999999</v>
      </c>
    </row>
    <row r="10" spans="2:7" ht="19.5" customHeight="1" x14ac:dyDescent="0.25">
      <c r="B10" s="76" t="s">
        <v>4</v>
      </c>
      <c r="C10" s="77"/>
      <c r="D10" s="77"/>
      <c r="E10" s="77"/>
      <c r="F10" s="77"/>
      <c r="G10" s="39">
        <v>8738230</v>
      </c>
    </row>
    <row r="11" spans="2:7" ht="20.25" customHeight="1" x14ac:dyDescent="0.25">
      <c r="B11" s="67" t="s">
        <v>5</v>
      </c>
      <c r="C11" s="68"/>
      <c r="D11" s="68"/>
      <c r="E11" s="68"/>
      <c r="F11" s="68"/>
      <c r="G11" s="39">
        <f>G9-G10</f>
        <v>938338813.50999999</v>
      </c>
    </row>
    <row r="12" spans="2:7" ht="20.25" customHeight="1" x14ac:dyDescent="0.25">
      <c r="B12" s="67" t="s">
        <v>6</v>
      </c>
      <c r="C12" s="68"/>
      <c r="D12" s="68"/>
      <c r="E12" s="68"/>
      <c r="F12" s="68"/>
      <c r="G12" s="39">
        <v>22500000</v>
      </c>
    </row>
    <row r="13" spans="2:7" ht="25.5" customHeight="1" thickBot="1" x14ac:dyDescent="0.3">
      <c r="B13" s="69" t="s">
        <v>43</v>
      </c>
      <c r="C13" s="70"/>
      <c r="D13" s="70"/>
      <c r="E13" s="70"/>
      <c r="F13" s="70"/>
      <c r="G13" s="40">
        <f>G11-G12</f>
        <v>915838813.50999999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tabSelected="1" view="pageBreakPreview" zoomScaleNormal="100" zoomScaleSheetLayoutView="100" workbookViewId="0">
      <selection activeCell="H21" sqref="H21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38</v>
      </c>
      <c r="D5" s="31" t="s">
        <v>42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977743500.75999999</v>
      </c>
      <c r="D7" s="44">
        <f>+D17</f>
        <v>915838813.50999999</v>
      </c>
    </row>
    <row r="8" spans="2:5" ht="15.75" thickBot="1" x14ac:dyDescent="0.3">
      <c r="B8" s="24" t="s">
        <v>33</v>
      </c>
      <c r="C8" s="25">
        <f>C7/C6</f>
        <v>8.2507911256255121E-3</v>
      </c>
      <c r="D8" s="25">
        <f>D7/D6</f>
        <v>7.7284019266178911E-3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2021</v>
      </c>
      <c r="D15" s="31" t="str">
        <f>D5</f>
        <v>AL 30 de Septiembre de 2022</v>
      </c>
    </row>
    <row r="16" spans="2:5" x14ac:dyDescent="0.25">
      <c r="B16" s="22" t="s">
        <v>35</v>
      </c>
      <c r="C16" s="45">
        <v>2388514880.5899997</v>
      </c>
      <c r="D16" s="78">
        <v>2083631158.46</v>
      </c>
      <c r="E16" s="5"/>
    </row>
    <row r="17" spans="2:4" ht="15.75" thickBot="1" x14ac:dyDescent="0.3">
      <c r="B17" s="29" t="s">
        <v>32</v>
      </c>
      <c r="C17" s="46">
        <f>C7</f>
        <v>977743500.75999999</v>
      </c>
      <c r="D17" s="47">
        <f>+Amortización!G13</f>
        <v>915838813.50999999</v>
      </c>
    </row>
    <row r="18" spans="2:4" ht="15.75" thickBot="1" x14ac:dyDescent="0.3">
      <c r="B18" s="24" t="s">
        <v>33</v>
      </c>
      <c r="C18" s="30">
        <f>C17/C16</f>
        <v>0.40935206588224493</v>
      </c>
      <c r="D18" s="30">
        <f>D17/D16</f>
        <v>0.43953979560705514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Ana Lilia Gutierrez Ramirez</cp:lastModifiedBy>
  <cp:lastPrinted>2022-10-10T19:03:10Z</cp:lastPrinted>
  <dcterms:created xsi:type="dcterms:W3CDTF">2016-06-13T19:42:18Z</dcterms:created>
  <dcterms:modified xsi:type="dcterms:W3CDTF">2022-10-10T19:03:52Z</dcterms:modified>
</cp:coreProperties>
</file>